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'Sheet1'!$A$1:$I$86</definedName>
  </definedNames>
  <calcPr fullCalcOnLoad="1"/>
</workbook>
</file>

<file path=xl/sharedStrings.xml><?xml version="1.0" encoding="utf-8"?>
<sst xmlns="http://schemas.openxmlformats.org/spreadsheetml/2006/main" count="64" uniqueCount="49">
  <si>
    <t>GPA=Grade Point Average</t>
  </si>
  <si>
    <t>Course Name</t>
  </si>
  <si>
    <t>WGP</t>
  </si>
  <si>
    <t>A+</t>
  </si>
  <si>
    <t>A</t>
  </si>
  <si>
    <t>A-</t>
  </si>
  <si>
    <t>B+</t>
  </si>
  <si>
    <t>B</t>
  </si>
  <si>
    <t>C+</t>
  </si>
  <si>
    <t>C</t>
  </si>
  <si>
    <t>D</t>
  </si>
  <si>
    <t>F</t>
  </si>
  <si>
    <t>Date:</t>
  </si>
  <si>
    <t>Course No.</t>
  </si>
  <si>
    <t>Non-Major GPA:</t>
  </si>
  <si>
    <t>Major GPA:</t>
  </si>
  <si>
    <t>Course No,</t>
  </si>
  <si>
    <t>Calculation of GPA for Honours</t>
  </si>
  <si>
    <t>Combined GPA (all courses):</t>
  </si>
  <si>
    <t xml:space="preserve">Totals:  </t>
  </si>
  <si>
    <t xml:space="preserve">        Grade Point Equivalents</t>
  </si>
  <si>
    <t>WGP=Weighted Grade Point.  This is the Grade Point x Credit Hours for each course.</t>
  </si>
  <si>
    <t>For courses taken in the major subject, enter the course Information in the orange cells below.</t>
  </si>
  <si>
    <t>For courses taken outside the major, enter course information in the orange cells below.</t>
  </si>
  <si>
    <t>You must include all courses taken in the major including any failures and all attempts for each</t>
  </si>
  <si>
    <t>course taken more than once.</t>
  </si>
  <si>
    <t>Grade</t>
  </si>
  <si>
    <t>Letter</t>
  </si>
  <si>
    <t>Credit Hr</t>
  </si>
  <si>
    <t>Points</t>
  </si>
  <si>
    <t>Name:</t>
  </si>
  <si>
    <t>S</t>
  </si>
  <si>
    <t>U</t>
  </si>
  <si>
    <t>GPA formula is total Weighted Grade Points for all courses divided by Weighted Credit Hrs.</t>
  </si>
  <si>
    <t>Weighted</t>
  </si>
  <si>
    <t>Total Combined Credit Hours:</t>
  </si>
  <si>
    <t>Complete</t>
  </si>
  <si>
    <t>Attempt</t>
  </si>
  <si>
    <t>Cred Hr</t>
  </si>
  <si>
    <t>Record only the higher grade of courses which have been repeated.  'F' Grades are not counted.</t>
  </si>
  <si>
    <t>Non-Major Courses -  Required 2.5 GPA</t>
  </si>
  <si>
    <t>Major Courses  -  Required 3.0 GPA in the Major Subject Area</t>
  </si>
  <si>
    <t>STATUS:</t>
  </si>
  <si>
    <t>Minimum of B (GPA 3.0) in Honours AND C+ (GPA 2.5) in non-Honours  subject courses</t>
  </si>
  <si>
    <t>Minimum of 30 credit hours completed for entrance.</t>
  </si>
  <si>
    <t>Minimum Requirements for Admission to Honours in Psychology / Refer to the current Calendar for more details.</t>
  </si>
  <si>
    <r>
      <t>Graduation Requirements:</t>
    </r>
    <r>
      <rPr>
        <b/>
        <sz val="10"/>
        <rFont val="Arial"/>
        <family val="2"/>
      </rPr>
      <t xml:space="preserve">  Overall 120 credit hrs.  Minimum of 54 and Maximum of 78 in the Major.</t>
    </r>
  </si>
  <si>
    <t xml:space="preserve">     Honours Residence: Minimum of 60 at UW of which 30 must be in the Major including 9 at the 4000 level</t>
  </si>
  <si>
    <t>Form Date: June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</si>
</sst>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/>
    </xf>
    <xf numFmtId="0" fontId="1" fillId="36" borderId="1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1" fillId="36" borderId="16" xfId="0" applyFont="1" applyFill="1" applyBorder="1" applyAlignment="1" applyProtection="1">
      <alignment horizontal="center"/>
      <protection/>
    </xf>
    <xf numFmtId="0" fontId="1" fillId="37" borderId="17" xfId="0" applyFont="1" applyFill="1" applyBorder="1" applyAlignment="1" applyProtection="1">
      <alignment horizontal="center"/>
      <protection/>
    </xf>
    <xf numFmtId="0" fontId="1" fillId="37" borderId="18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37" borderId="19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37" borderId="20" xfId="0" applyFont="1" applyFill="1" applyBorder="1" applyAlignment="1" applyProtection="1">
      <alignment/>
      <protection/>
    </xf>
    <xf numFmtId="0" fontId="1" fillId="37" borderId="16" xfId="0" applyFont="1" applyFill="1" applyBorder="1" applyAlignment="1" applyProtection="1">
      <alignment/>
      <protection/>
    </xf>
    <xf numFmtId="0" fontId="1" fillId="37" borderId="1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37" borderId="15" xfId="0" applyFont="1" applyFill="1" applyBorder="1" applyAlignment="1" applyProtection="1">
      <alignment/>
      <protection/>
    </xf>
    <xf numFmtId="0" fontId="1" fillId="37" borderId="21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5" fontId="0" fillId="35" borderId="22" xfId="0" applyNumberFormat="1" applyFill="1" applyBorder="1" applyAlignment="1" applyProtection="1" quotePrefix="1">
      <alignment/>
      <protection locked="0"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zoomScalePageLayoutView="0" workbookViewId="0" topLeftCell="A81">
      <selection activeCell="C3" sqref="C3"/>
    </sheetView>
  </sheetViews>
  <sheetFormatPr defaultColWidth="9.140625" defaultRowHeight="12.75"/>
  <cols>
    <col min="1" max="1" width="3.00390625" style="3" customWidth="1"/>
    <col min="2" max="2" width="10.7109375" style="3" customWidth="1"/>
    <col min="3" max="3" width="33.00390625" style="3" customWidth="1"/>
    <col min="4" max="4" width="7.7109375" style="3" customWidth="1"/>
    <col min="5" max="5" width="8.28125" style="3" customWidth="1"/>
    <col min="6" max="6" width="9.57421875" style="3" customWidth="1"/>
    <col min="7" max="7" width="9.7109375" style="3" customWidth="1"/>
    <col min="8" max="8" width="8.8515625" style="3" customWidth="1"/>
    <col min="9" max="16384" width="9.140625" style="3" customWidth="1"/>
  </cols>
  <sheetData>
    <row r="1" spans="1:8" ht="15.75" thickBot="1">
      <c r="A1" s="17" t="s">
        <v>17</v>
      </c>
      <c r="D1" s="2" t="s">
        <v>12</v>
      </c>
      <c r="E1" s="36"/>
      <c r="F1" s="37"/>
      <c r="G1" s="37"/>
      <c r="H1" s="37"/>
    </row>
    <row r="2" spans="2:8" ht="12.75">
      <c r="B2" s="2" t="s">
        <v>48</v>
      </c>
      <c r="D2" s="2"/>
      <c r="E2" s="31"/>
      <c r="F2" s="31"/>
      <c r="G2" s="31"/>
      <c r="H2" s="31"/>
    </row>
    <row r="3" spans="4:8" ht="13.5" thickBot="1">
      <c r="D3" s="2" t="s">
        <v>30</v>
      </c>
      <c r="E3" s="32"/>
      <c r="F3" s="32"/>
      <c r="G3" s="32"/>
      <c r="H3" s="32"/>
    </row>
    <row r="4" spans="1:10" ht="12.75">
      <c r="A4" s="2" t="s">
        <v>0</v>
      </c>
      <c r="J4" s="2" t="s">
        <v>20</v>
      </c>
    </row>
    <row r="5" spans="1:12" ht="12.75">
      <c r="A5" s="2" t="s">
        <v>21</v>
      </c>
      <c r="K5" s="18" t="s">
        <v>3</v>
      </c>
      <c r="L5" s="18">
        <v>4.5</v>
      </c>
    </row>
    <row r="6" spans="1:12" ht="12.75">
      <c r="A6" s="2" t="s">
        <v>33</v>
      </c>
      <c r="K6" s="18" t="s">
        <v>4</v>
      </c>
      <c r="L6" s="18">
        <v>4.25</v>
      </c>
    </row>
    <row r="7" spans="11:12" ht="12.75">
      <c r="K7" s="18" t="s">
        <v>5</v>
      </c>
      <c r="L7" s="18">
        <v>4</v>
      </c>
    </row>
    <row r="8" spans="1:12" ht="12.75">
      <c r="A8" s="19" t="s">
        <v>45</v>
      </c>
      <c r="K8" s="18" t="s">
        <v>6</v>
      </c>
      <c r="L8" s="18">
        <v>3.5</v>
      </c>
    </row>
    <row r="9" spans="2:12" ht="12.75">
      <c r="B9" s="2" t="s">
        <v>44</v>
      </c>
      <c r="K9" s="18" t="s">
        <v>7</v>
      </c>
      <c r="L9" s="18">
        <v>3</v>
      </c>
    </row>
    <row r="10" spans="2:12" ht="12.75">
      <c r="B10" s="2" t="s">
        <v>43</v>
      </c>
      <c r="K10" s="18" t="s">
        <v>8</v>
      </c>
      <c r="L10" s="18">
        <v>2.5</v>
      </c>
    </row>
    <row r="11" spans="1:12" ht="12.75">
      <c r="A11" s="19" t="s">
        <v>46</v>
      </c>
      <c r="K11" s="18" t="s">
        <v>9</v>
      </c>
      <c r="L11" s="18">
        <v>2</v>
      </c>
    </row>
    <row r="12" spans="2:12" ht="12.75">
      <c r="B12" s="2" t="s">
        <v>47</v>
      </c>
      <c r="K12" s="18" t="s">
        <v>10</v>
      </c>
      <c r="L12" s="18">
        <v>1</v>
      </c>
    </row>
    <row r="13" spans="2:12" ht="12.75">
      <c r="B13" s="20"/>
      <c r="K13" s="18" t="s">
        <v>11</v>
      </c>
      <c r="L13" s="18">
        <v>0</v>
      </c>
    </row>
    <row r="14" spans="1:12" ht="12.75">
      <c r="A14" s="2" t="s">
        <v>41</v>
      </c>
      <c r="C14" s="2"/>
      <c r="K14" s="18" t="s">
        <v>31</v>
      </c>
      <c r="L14" s="18">
        <v>0</v>
      </c>
    </row>
    <row r="15" spans="1:12" ht="12.75">
      <c r="A15" s="2"/>
      <c r="B15" s="21" t="s">
        <v>22</v>
      </c>
      <c r="K15" s="18" t="s">
        <v>32</v>
      </c>
      <c r="L15" s="18">
        <v>0</v>
      </c>
    </row>
    <row r="16" spans="1:2" ht="13.5" thickBot="1">
      <c r="A16" s="2"/>
      <c r="B16" s="21" t="s">
        <v>24</v>
      </c>
    </row>
    <row r="17" spans="1:9" ht="13.5" thickBot="1">
      <c r="A17" s="2"/>
      <c r="B17" s="21" t="s">
        <v>25</v>
      </c>
      <c r="D17" s="22" t="s">
        <v>27</v>
      </c>
      <c r="E17" s="22" t="s">
        <v>37</v>
      </c>
      <c r="F17" s="15" t="s">
        <v>36</v>
      </c>
      <c r="G17" s="15" t="s">
        <v>34</v>
      </c>
      <c r="H17" s="22" t="s">
        <v>26</v>
      </c>
      <c r="I17" s="22"/>
    </row>
    <row r="18" spans="1:9" ht="13.5" thickBot="1">
      <c r="A18" s="23"/>
      <c r="B18" s="24" t="s">
        <v>13</v>
      </c>
      <c r="C18" s="25" t="s">
        <v>1</v>
      </c>
      <c r="D18" s="26" t="s">
        <v>26</v>
      </c>
      <c r="E18" s="26" t="s">
        <v>38</v>
      </c>
      <c r="F18" s="16" t="s">
        <v>28</v>
      </c>
      <c r="G18" s="16" t="s">
        <v>28</v>
      </c>
      <c r="H18" s="26" t="s">
        <v>29</v>
      </c>
      <c r="I18" s="26" t="s">
        <v>2</v>
      </c>
    </row>
    <row r="19" spans="1:9" ht="12.75">
      <c r="A19" s="2">
        <v>1</v>
      </c>
      <c r="B19" s="7"/>
      <c r="C19" s="7"/>
      <c r="D19" s="8"/>
      <c r="E19" s="8"/>
      <c r="F19" s="4">
        <f>IF(D19&gt;0,IF(AND(D19&lt;&gt;"F",D19&lt;&gt;"U"),E19,0),"")</f>
      </c>
      <c r="G19" s="4">
        <f>IF(D19&gt;0,IF(AND(D19&lt;&gt;"S",D19&lt;&gt;"s"),E19,""),"")</f>
      </c>
      <c r="H19" s="4">
        <f aca="true" t="shared" si="0" ref="H19:H36">IF(E19&gt;0,VLOOKUP(D19,$K$4:$L$15,2,FALSE),"")</f>
      </c>
      <c r="I19" s="5">
        <f aca="true" t="shared" si="1" ref="I19:I36">IF(E19&gt;0,E19*H19,"")</f>
      </c>
    </row>
    <row r="20" spans="1:9" ht="12.75">
      <c r="A20" s="2">
        <f>A19+1</f>
        <v>2</v>
      </c>
      <c r="B20" s="9"/>
      <c r="C20" s="9"/>
      <c r="D20" s="8"/>
      <c r="E20" s="10"/>
      <c r="F20" s="4">
        <f aca="true" t="shared" si="2" ref="F20:F36">IF(D20&gt;0,IF(AND(D20&lt;&gt;"F",D20&lt;&gt;"U"),E20,0),"")</f>
      </c>
      <c r="G20" s="4">
        <f aca="true" t="shared" si="3" ref="G20:G36">IF(D20&gt;0,IF(AND(D20&lt;&gt;"S",D20&lt;&gt;"s"),E20,""),"")</f>
      </c>
      <c r="H20" s="4">
        <f t="shared" si="0"/>
      </c>
      <c r="I20" s="1">
        <f t="shared" si="1"/>
      </c>
    </row>
    <row r="21" spans="1:9" ht="12.75">
      <c r="A21" s="2">
        <f aca="true" t="shared" si="4" ref="A21:A48">A20+1</f>
        <v>3</v>
      </c>
      <c r="B21" s="9"/>
      <c r="C21" s="9"/>
      <c r="D21" s="8"/>
      <c r="E21" s="10"/>
      <c r="F21" s="4">
        <f t="shared" si="2"/>
      </c>
      <c r="G21" s="4">
        <f t="shared" si="3"/>
      </c>
      <c r="H21" s="4">
        <f t="shared" si="0"/>
      </c>
      <c r="I21" s="1">
        <f t="shared" si="1"/>
      </c>
    </row>
    <row r="22" spans="1:9" ht="12.75">
      <c r="A22" s="2">
        <f t="shared" si="4"/>
        <v>4</v>
      </c>
      <c r="B22" s="9"/>
      <c r="C22" s="9"/>
      <c r="D22" s="10"/>
      <c r="E22" s="10"/>
      <c r="F22" s="4">
        <f t="shared" si="2"/>
      </c>
      <c r="G22" s="4">
        <f t="shared" si="3"/>
      </c>
      <c r="H22" s="4">
        <f t="shared" si="0"/>
      </c>
      <c r="I22" s="1">
        <f t="shared" si="1"/>
      </c>
    </row>
    <row r="23" spans="1:9" ht="12.75">
      <c r="A23" s="2">
        <f t="shared" si="4"/>
        <v>5</v>
      </c>
      <c r="B23" s="9"/>
      <c r="C23" s="9"/>
      <c r="D23" s="10"/>
      <c r="E23" s="10"/>
      <c r="F23" s="4">
        <f t="shared" si="2"/>
      </c>
      <c r="G23" s="4">
        <f t="shared" si="3"/>
      </c>
      <c r="H23" s="4">
        <f t="shared" si="0"/>
      </c>
      <c r="I23" s="1">
        <f t="shared" si="1"/>
      </c>
    </row>
    <row r="24" spans="1:9" ht="12.75">
      <c r="A24" s="2">
        <f t="shared" si="4"/>
        <v>6</v>
      </c>
      <c r="B24" s="9"/>
      <c r="C24" s="9"/>
      <c r="D24" s="10"/>
      <c r="E24" s="10"/>
      <c r="F24" s="4">
        <f t="shared" si="2"/>
      </c>
      <c r="G24" s="4">
        <f t="shared" si="3"/>
      </c>
      <c r="H24" s="4">
        <f t="shared" si="0"/>
      </c>
      <c r="I24" s="1">
        <f t="shared" si="1"/>
      </c>
    </row>
    <row r="25" spans="1:9" ht="12.75">
      <c r="A25" s="2">
        <f t="shared" si="4"/>
        <v>7</v>
      </c>
      <c r="B25" s="7"/>
      <c r="C25" s="7"/>
      <c r="D25" s="8"/>
      <c r="E25" s="8"/>
      <c r="F25" s="4">
        <f t="shared" si="2"/>
      </c>
      <c r="G25" s="4">
        <f t="shared" si="3"/>
      </c>
      <c r="H25" s="4">
        <f t="shared" si="0"/>
      </c>
      <c r="I25" s="1">
        <f t="shared" si="1"/>
      </c>
    </row>
    <row r="26" spans="1:9" ht="12.75">
      <c r="A26" s="2">
        <f t="shared" si="4"/>
        <v>8</v>
      </c>
      <c r="B26" s="9"/>
      <c r="C26" s="9"/>
      <c r="D26" s="8"/>
      <c r="E26" s="10"/>
      <c r="F26" s="4">
        <f t="shared" si="2"/>
      </c>
      <c r="G26" s="4">
        <f t="shared" si="3"/>
      </c>
      <c r="H26" s="4">
        <f aca="true" t="shared" si="5" ref="H26:H33">IF(E26&gt;0,VLOOKUP(D26,$K$4:$L$15,2,FALSE),"")</f>
      </c>
      <c r="I26" s="1">
        <f>IF(E26&gt;0,E26*H26,"")</f>
      </c>
    </row>
    <row r="27" spans="1:9" ht="12.75">
      <c r="A27" s="2">
        <f t="shared" si="4"/>
        <v>9</v>
      </c>
      <c r="B27" s="9"/>
      <c r="C27" s="9"/>
      <c r="D27" s="8"/>
      <c r="E27" s="10"/>
      <c r="F27" s="4">
        <f aca="true" t="shared" si="6" ref="F27:F33">IF(D27&gt;0,IF(AND(D27&lt;&gt;"F",D27&lt;&gt;"U"),E27,0),"")</f>
      </c>
      <c r="G27" s="4">
        <f aca="true" t="shared" si="7" ref="G27:G33">IF(D27&gt;0,IF(AND(D27&lt;&gt;"S",D27&lt;&gt;"s"),E27,""),"")</f>
      </c>
      <c r="H27" s="4">
        <f t="shared" si="5"/>
      </c>
      <c r="I27" s="1">
        <f t="shared" si="1"/>
      </c>
    </row>
    <row r="28" spans="1:9" ht="12.75">
      <c r="A28" s="2">
        <f t="shared" si="4"/>
        <v>10</v>
      </c>
      <c r="B28" s="9"/>
      <c r="C28" s="9"/>
      <c r="D28" s="10"/>
      <c r="E28" s="10"/>
      <c r="F28" s="4">
        <f t="shared" si="6"/>
      </c>
      <c r="G28" s="4">
        <f t="shared" si="7"/>
      </c>
      <c r="H28" s="4">
        <f t="shared" si="5"/>
      </c>
      <c r="I28" s="1">
        <f t="shared" si="1"/>
      </c>
    </row>
    <row r="29" spans="1:9" ht="12.75">
      <c r="A29" s="2">
        <f t="shared" si="4"/>
        <v>11</v>
      </c>
      <c r="B29" s="9"/>
      <c r="C29" s="9"/>
      <c r="D29" s="10"/>
      <c r="E29" s="10"/>
      <c r="F29" s="4">
        <f t="shared" si="6"/>
      </c>
      <c r="G29" s="4">
        <f t="shared" si="7"/>
      </c>
      <c r="H29" s="4">
        <f t="shared" si="5"/>
      </c>
      <c r="I29" s="1">
        <f t="shared" si="1"/>
      </c>
    </row>
    <row r="30" spans="1:9" ht="12.75">
      <c r="A30" s="2">
        <f t="shared" si="4"/>
        <v>12</v>
      </c>
      <c r="B30" s="9"/>
      <c r="C30" s="9"/>
      <c r="D30" s="10"/>
      <c r="E30" s="10"/>
      <c r="F30" s="4">
        <f t="shared" si="6"/>
      </c>
      <c r="G30" s="4">
        <f t="shared" si="7"/>
      </c>
      <c r="H30" s="4">
        <f t="shared" si="5"/>
      </c>
      <c r="I30" s="1">
        <f t="shared" si="1"/>
      </c>
    </row>
    <row r="31" spans="1:9" ht="12.75">
      <c r="A31" s="2">
        <f t="shared" si="4"/>
        <v>13</v>
      </c>
      <c r="B31" s="7"/>
      <c r="C31" s="7"/>
      <c r="D31" s="8"/>
      <c r="E31" s="8"/>
      <c r="F31" s="4">
        <f t="shared" si="6"/>
      </c>
      <c r="G31" s="4">
        <f t="shared" si="7"/>
      </c>
      <c r="H31" s="4">
        <f t="shared" si="5"/>
      </c>
      <c r="I31" s="1">
        <f t="shared" si="1"/>
      </c>
    </row>
    <row r="32" spans="1:9" ht="12.75">
      <c r="A32" s="2">
        <f t="shared" si="4"/>
        <v>14</v>
      </c>
      <c r="B32" s="9"/>
      <c r="C32" s="9"/>
      <c r="D32" s="8"/>
      <c r="E32" s="10"/>
      <c r="F32" s="4">
        <f t="shared" si="6"/>
      </c>
      <c r="G32" s="4">
        <f t="shared" si="7"/>
      </c>
      <c r="H32" s="4">
        <f t="shared" si="5"/>
      </c>
      <c r="I32" s="1">
        <f t="shared" si="1"/>
      </c>
    </row>
    <row r="33" spans="1:9" ht="12.75">
      <c r="A33" s="2">
        <f t="shared" si="4"/>
        <v>15</v>
      </c>
      <c r="B33" s="9"/>
      <c r="C33" s="9"/>
      <c r="D33" s="8"/>
      <c r="E33" s="10"/>
      <c r="F33" s="4">
        <f t="shared" si="6"/>
      </c>
      <c r="G33" s="4">
        <f t="shared" si="7"/>
      </c>
      <c r="H33" s="4">
        <f t="shared" si="5"/>
      </c>
      <c r="I33" s="1">
        <f t="shared" si="1"/>
      </c>
    </row>
    <row r="34" spans="1:9" ht="12.75">
      <c r="A34" s="2">
        <f t="shared" si="4"/>
        <v>16</v>
      </c>
      <c r="B34" s="9"/>
      <c r="C34" s="9"/>
      <c r="D34" s="10"/>
      <c r="E34" s="10"/>
      <c r="F34" s="4">
        <f t="shared" si="2"/>
      </c>
      <c r="G34" s="4">
        <f t="shared" si="3"/>
      </c>
      <c r="H34" s="4">
        <f t="shared" si="0"/>
      </c>
      <c r="I34" s="1">
        <f t="shared" si="1"/>
      </c>
    </row>
    <row r="35" spans="1:9" ht="12.75">
      <c r="A35" s="2">
        <f t="shared" si="4"/>
        <v>17</v>
      </c>
      <c r="B35" s="9"/>
      <c r="C35" s="9"/>
      <c r="D35" s="10"/>
      <c r="E35" s="10"/>
      <c r="F35" s="4">
        <f t="shared" si="2"/>
      </c>
      <c r="G35" s="4">
        <f t="shared" si="3"/>
      </c>
      <c r="H35" s="4">
        <f t="shared" si="0"/>
      </c>
      <c r="I35" s="1">
        <f t="shared" si="1"/>
      </c>
    </row>
    <row r="36" spans="1:9" ht="12.75">
      <c r="A36" s="2">
        <f t="shared" si="4"/>
        <v>18</v>
      </c>
      <c r="B36" s="9"/>
      <c r="C36" s="9"/>
      <c r="D36" s="10"/>
      <c r="E36" s="10"/>
      <c r="F36" s="4">
        <f t="shared" si="2"/>
      </c>
      <c r="G36" s="4">
        <f t="shared" si="3"/>
      </c>
      <c r="H36" s="4">
        <f t="shared" si="0"/>
      </c>
      <c r="I36" s="1">
        <f t="shared" si="1"/>
      </c>
    </row>
    <row r="37" spans="1:9" ht="12.75">
      <c r="A37" s="2">
        <f t="shared" si="4"/>
        <v>19</v>
      </c>
      <c r="B37" s="7"/>
      <c r="C37" s="7"/>
      <c r="D37" s="8"/>
      <c r="E37" s="8"/>
      <c r="F37" s="4">
        <f aca="true" t="shared" si="8" ref="F37:F48">IF(D37&gt;0,IF(AND(D37&lt;&gt;"F",D37&lt;&gt;"U"),E37,0),"")</f>
      </c>
      <c r="G37" s="4">
        <f aca="true" t="shared" si="9" ref="G37:G48">IF(D37&gt;0,IF(AND(D37&lt;&gt;"S",D37&lt;&gt;"s"),E37,""),"")</f>
      </c>
      <c r="H37" s="4">
        <f aca="true" t="shared" si="10" ref="H37:H48">IF(E37&gt;0,VLOOKUP(D37,$K$4:$L$15,2,FALSE),"")</f>
      </c>
      <c r="I37" s="1">
        <f aca="true" t="shared" si="11" ref="I37:I48">IF(E37&gt;0,E37*H37,"")</f>
      </c>
    </row>
    <row r="38" spans="1:9" ht="12.75">
      <c r="A38" s="2">
        <f t="shared" si="4"/>
        <v>20</v>
      </c>
      <c r="B38" s="9"/>
      <c r="C38" s="9"/>
      <c r="D38" s="8"/>
      <c r="E38" s="10"/>
      <c r="F38" s="4">
        <f t="shared" si="8"/>
      </c>
      <c r="G38" s="4">
        <f t="shared" si="9"/>
      </c>
      <c r="H38" s="4">
        <f t="shared" si="10"/>
      </c>
      <c r="I38" s="1">
        <f t="shared" si="11"/>
      </c>
    </row>
    <row r="39" spans="1:9" ht="12.75">
      <c r="A39" s="2">
        <f t="shared" si="4"/>
        <v>21</v>
      </c>
      <c r="B39" s="9"/>
      <c r="C39" s="9"/>
      <c r="D39" s="8"/>
      <c r="E39" s="10"/>
      <c r="F39" s="4">
        <f t="shared" si="8"/>
      </c>
      <c r="G39" s="4">
        <f t="shared" si="9"/>
      </c>
      <c r="H39" s="4">
        <f t="shared" si="10"/>
      </c>
      <c r="I39" s="1">
        <f t="shared" si="11"/>
      </c>
    </row>
    <row r="40" spans="1:9" ht="12.75">
      <c r="A40" s="2">
        <f t="shared" si="4"/>
        <v>22</v>
      </c>
      <c r="B40" s="9"/>
      <c r="C40" s="9"/>
      <c r="D40" s="8"/>
      <c r="E40" s="10"/>
      <c r="F40" s="4">
        <f t="shared" si="8"/>
      </c>
      <c r="G40" s="4">
        <f t="shared" si="9"/>
      </c>
      <c r="H40" s="4">
        <f t="shared" si="10"/>
      </c>
      <c r="I40" s="1">
        <f t="shared" si="11"/>
      </c>
    </row>
    <row r="41" spans="1:9" ht="12.75">
      <c r="A41" s="2">
        <f t="shared" si="4"/>
        <v>23</v>
      </c>
      <c r="B41" s="9"/>
      <c r="C41" s="9"/>
      <c r="D41" s="8"/>
      <c r="E41" s="10"/>
      <c r="F41" s="4">
        <f t="shared" si="8"/>
      </c>
      <c r="G41" s="4">
        <f t="shared" si="9"/>
      </c>
      <c r="H41" s="4">
        <f t="shared" si="10"/>
      </c>
      <c r="I41" s="1">
        <f t="shared" si="11"/>
      </c>
    </row>
    <row r="42" spans="1:9" ht="12.75">
      <c r="A42" s="2">
        <f t="shared" si="4"/>
        <v>24</v>
      </c>
      <c r="B42" s="9"/>
      <c r="C42" s="9"/>
      <c r="D42" s="8"/>
      <c r="E42" s="10"/>
      <c r="F42" s="4">
        <f t="shared" si="8"/>
      </c>
      <c r="G42" s="4">
        <f t="shared" si="9"/>
      </c>
      <c r="H42" s="4">
        <f t="shared" si="10"/>
      </c>
      <c r="I42" s="1">
        <f t="shared" si="11"/>
      </c>
    </row>
    <row r="43" spans="1:9" ht="12.75">
      <c r="A43" s="2">
        <f t="shared" si="4"/>
        <v>25</v>
      </c>
      <c r="B43" s="9"/>
      <c r="C43" s="9"/>
      <c r="D43" s="8"/>
      <c r="E43" s="10"/>
      <c r="F43" s="4">
        <f t="shared" si="8"/>
      </c>
      <c r="G43" s="4">
        <f t="shared" si="9"/>
      </c>
      <c r="H43" s="4">
        <f t="shared" si="10"/>
      </c>
      <c r="I43" s="1">
        <f t="shared" si="11"/>
      </c>
    </row>
    <row r="44" spans="1:9" ht="12.75">
      <c r="A44" s="2">
        <f t="shared" si="4"/>
        <v>26</v>
      </c>
      <c r="B44" s="9"/>
      <c r="C44" s="9"/>
      <c r="D44" s="8"/>
      <c r="E44" s="10"/>
      <c r="F44" s="4">
        <f t="shared" si="8"/>
      </c>
      <c r="G44" s="4">
        <f t="shared" si="9"/>
      </c>
      <c r="H44" s="4">
        <f t="shared" si="10"/>
      </c>
      <c r="I44" s="1">
        <f t="shared" si="11"/>
      </c>
    </row>
    <row r="45" spans="1:9" ht="12.75">
      <c r="A45" s="2">
        <f t="shared" si="4"/>
        <v>27</v>
      </c>
      <c r="B45" s="9"/>
      <c r="C45" s="9"/>
      <c r="D45" s="8"/>
      <c r="E45" s="10"/>
      <c r="F45" s="4">
        <f t="shared" si="8"/>
      </c>
      <c r="G45" s="4">
        <f t="shared" si="9"/>
      </c>
      <c r="H45" s="4">
        <f t="shared" si="10"/>
      </c>
      <c r="I45" s="1">
        <f t="shared" si="11"/>
      </c>
    </row>
    <row r="46" spans="1:9" ht="12.75">
      <c r="A46" s="2">
        <f t="shared" si="4"/>
        <v>28</v>
      </c>
      <c r="B46" s="9"/>
      <c r="C46" s="9"/>
      <c r="D46" s="8"/>
      <c r="E46" s="10"/>
      <c r="F46" s="4">
        <f t="shared" si="8"/>
      </c>
      <c r="G46" s="4">
        <f t="shared" si="9"/>
      </c>
      <c r="H46" s="4">
        <f t="shared" si="10"/>
      </c>
      <c r="I46" s="1">
        <f t="shared" si="11"/>
      </c>
    </row>
    <row r="47" spans="1:9" ht="12.75">
      <c r="A47" s="2">
        <f t="shared" si="4"/>
        <v>29</v>
      </c>
      <c r="B47" s="9"/>
      <c r="C47" s="9"/>
      <c r="D47" s="8"/>
      <c r="E47" s="10"/>
      <c r="F47" s="4">
        <f t="shared" si="8"/>
      </c>
      <c r="G47" s="4">
        <f t="shared" si="9"/>
      </c>
      <c r="H47" s="4">
        <f t="shared" si="10"/>
      </c>
      <c r="I47" s="1">
        <f t="shared" si="11"/>
      </c>
    </row>
    <row r="48" spans="1:9" ht="13.5" thickBot="1">
      <c r="A48" s="2">
        <f t="shared" si="4"/>
        <v>30</v>
      </c>
      <c r="B48" s="9"/>
      <c r="C48" s="9"/>
      <c r="D48" s="8"/>
      <c r="E48" s="10"/>
      <c r="F48" s="4">
        <f t="shared" si="8"/>
      </c>
      <c r="G48" s="4">
        <f t="shared" si="9"/>
      </c>
      <c r="H48" s="4">
        <f t="shared" si="10"/>
      </c>
      <c r="I48" s="1">
        <f t="shared" si="11"/>
      </c>
    </row>
    <row r="49" spans="1:9" ht="13.5" thickBot="1">
      <c r="A49" s="2"/>
      <c r="C49" s="27" t="s">
        <v>19</v>
      </c>
      <c r="D49" s="6"/>
      <c r="E49" s="13">
        <f>SUM(E19:E48)</f>
        <v>0</v>
      </c>
      <c r="F49" s="13">
        <f>SUM(F19:F48)</f>
        <v>0</v>
      </c>
      <c r="G49" s="13">
        <f>SUM(G19:G48)</f>
        <v>0</v>
      </c>
      <c r="H49" s="6"/>
      <c r="I49" s="11">
        <f>SUM(I8:I48)</f>
        <v>0</v>
      </c>
    </row>
    <row r="50" spans="1:9" ht="13.5" thickBot="1">
      <c r="A50" s="2"/>
      <c r="D50" s="2" t="s">
        <v>15</v>
      </c>
      <c r="G50" s="2"/>
      <c r="H50" s="2"/>
      <c r="I50" s="12">
        <f>IF(G49&gt;0,I49/G49,"")</f>
      </c>
    </row>
    <row r="51" ht="12.75">
      <c r="A51" s="2" t="s">
        <v>40</v>
      </c>
    </row>
    <row r="52" spans="1:2" ht="12.75">
      <c r="A52" s="2"/>
      <c r="B52" s="21" t="s">
        <v>23</v>
      </c>
    </row>
    <row r="53" spans="1:2" ht="13.5" thickBot="1">
      <c r="A53" s="2"/>
      <c r="B53" s="21" t="s">
        <v>39</v>
      </c>
    </row>
    <row r="54" spans="1:9" ht="13.5" thickBot="1">
      <c r="A54" s="2"/>
      <c r="B54" s="21"/>
      <c r="D54" s="22" t="s">
        <v>27</v>
      </c>
      <c r="E54" s="22" t="s">
        <v>37</v>
      </c>
      <c r="F54" s="15" t="s">
        <v>36</v>
      </c>
      <c r="G54" s="15" t="s">
        <v>34</v>
      </c>
      <c r="H54" s="22" t="s">
        <v>26</v>
      </c>
      <c r="I54" s="22"/>
    </row>
    <row r="55" spans="1:9" ht="13.5" thickBot="1">
      <c r="A55" s="23"/>
      <c r="B55" s="28" t="s">
        <v>16</v>
      </c>
      <c r="C55" s="29" t="s">
        <v>1</v>
      </c>
      <c r="D55" s="26" t="s">
        <v>26</v>
      </c>
      <c r="E55" s="26" t="s">
        <v>38</v>
      </c>
      <c r="F55" s="16" t="s">
        <v>28</v>
      </c>
      <c r="G55" s="16" t="s">
        <v>28</v>
      </c>
      <c r="H55" s="26" t="s">
        <v>29</v>
      </c>
      <c r="I55" s="26" t="s">
        <v>2</v>
      </c>
    </row>
    <row r="56" spans="1:9" ht="12.75">
      <c r="A56" s="2">
        <v>1</v>
      </c>
      <c r="B56" s="7"/>
      <c r="C56" s="7"/>
      <c r="D56" s="8"/>
      <c r="E56" s="8"/>
      <c r="F56" s="4">
        <f aca="true" t="shared" si="12" ref="F56:G68">IF($D56&gt;0,IF(AND($D56&lt;&gt;"F",$D56&lt;&gt;"U"),E56,0),"")</f>
      </c>
      <c r="G56" s="4">
        <f t="shared" si="12"/>
      </c>
      <c r="H56" s="4">
        <f aca="true" t="shared" si="13" ref="H56:H68">IF(E56&gt;0,VLOOKUP(D56,$K$4:$L$15,2,FALSE),"")</f>
      </c>
      <c r="I56" s="5">
        <f aca="true" t="shared" si="14" ref="I56:I68">IF(E56&gt;0,E56*H56,"")</f>
      </c>
    </row>
    <row r="57" spans="1:9" ht="12.75">
      <c r="A57" s="2">
        <f aca="true" t="shared" si="15" ref="A57:A80">A56+1</f>
        <v>2</v>
      </c>
      <c r="B57" s="7"/>
      <c r="C57" s="7"/>
      <c r="D57" s="8"/>
      <c r="E57" s="8"/>
      <c r="F57" s="4">
        <f t="shared" si="12"/>
      </c>
      <c r="G57" s="4">
        <f t="shared" si="12"/>
      </c>
      <c r="H57" s="4">
        <f t="shared" si="13"/>
      </c>
      <c r="I57" s="1">
        <f t="shared" si="14"/>
      </c>
    </row>
    <row r="58" spans="1:9" ht="12.75">
      <c r="A58" s="2">
        <f t="shared" si="15"/>
        <v>3</v>
      </c>
      <c r="B58" s="9"/>
      <c r="C58" s="9"/>
      <c r="D58" s="10"/>
      <c r="E58" s="10"/>
      <c r="F58" s="4">
        <f t="shared" si="12"/>
      </c>
      <c r="G58" s="4">
        <f t="shared" si="12"/>
      </c>
      <c r="H58" s="4">
        <f t="shared" si="13"/>
      </c>
      <c r="I58" s="1">
        <f t="shared" si="14"/>
      </c>
    </row>
    <row r="59" spans="1:9" ht="12.75">
      <c r="A59" s="2">
        <f t="shared" si="15"/>
        <v>4</v>
      </c>
      <c r="B59" s="9"/>
      <c r="C59" s="9"/>
      <c r="D59" s="10"/>
      <c r="E59" s="10"/>
      <c r="F59" s="4">
        <f t="shared" si="12"/>
      </c>
      <c r="G59" s="4">
        <f t="shared" si="12"/>
      </c>
      <c r="H59" s="4">
        <f t="shared" si="13"/>
      </c>
      <c r="I59" s="1">
        <f t="shared" si="14"/>
      </c>
    </row>
    <row r="60" spans="1:9" ht="12.75">
      <c r="A60" s="2">
        <f t="shared" si="15"/>
        <v>5</v>
      </c>
      <c r="B60" s="9"/>
      <c r="C60" s="9"/>
      <c r="D60" s="10"/>
      <c r="E60" s="10"/>
      <c r="F60" s="4">
        <f t="shared" si="12"/>
      </c>
      <c r="G60" s="4">
        <f t="shared" si="12"/>
      </c>
      <c r="H60" s="4">
        <f t="shared" si="13"/>
      </c>
      <c r="I60" s="1">
        <f t="shared" si="14"/>
      </c>
    </row>
    <row r="61" spans="1:9" ht="12.75">
      <c r="A61" s="2">
        <f t="shared" si="15"/>
        <v>6</v>
      </c>
      <c r="B61" s="9"/>
      <c r="C61" s="9"/>
      <c r="D61" s="10"/>
      <c r="E61" s="10"/>
      <c r="F61" s="4">
        <f t="shared" si="12"/>
      </c>
      <c r="G61" s="4">
        <f t="shared" si="12"/>
      </c>
      <c r="H61" s="4">
        <f t="shared" si="13"/>
      </c>
      <c r="I61" s="1">
        <f t="shared" si="14"/>
      </c>
    </row>
    <row r="62" spans="1:9" ht="12.75">
      <c r="A62" s="2">
        <f t="shared" si="15"/>
        <v>7</v>
      </c>
      <c r="B62" s="9"/>
      <c r="C62" s="9"/>
      <c r="D62" s="10"/>
      <c r="E62" s="10"/>
      <c r="F62" s="4">
        <f t="shared" si="12"/>
      </c>
      <c r="G62" s="4">
        <f t="shared" si="12"/>
      </c>
      <c r="H62" s="4">
        <f t="shared" si="13"/>
      </c>
      <c r="I62" s="1">
        <f t="shared" si="14"/>
      </c>
    </row>
    <row r="63" spans="1:9" ht="12.75">
      <c r="A63" s="2">
        <f t="shared" si="15"/>
        <v>8</v>
      </c>
      <c r="B63" s="7"/>
      <c r="C63" s="7"/>
      <c r="D63" s="8"/>
      <c r="E63" s="8"/>
      <c r="F63" s="4">
        <f t="shared" si="12"/>
      </c>
      <c r="G63" s="4">
        <f t="shared" si="12"/>
      </c>
      <c r="H63" s="4">
        <f t="shared" si="13"/>
      </c>
      <c r="I63" s="1">
        <f t="shared" si="14"/>
      </c>
    </row>
    <row r="64" spans="1:9" ht="12.75">
      <c r="A64" s="2">
        <f t="shared" si="15"/>
        <v>9</v>
      </c>
      <c r="B64" s="7"/>
      <c r="C64" s="7"/>
      <c r="D64" s="8"/>
      <c r="E64" s="8"/>
      <c r="F64" s="4">
        <f t="shared" si="12"/>
      </c>
      <c r="G64" s="4">
        <f t="shared" si="12"/>
      </c>
      <c r="H64" s="4">
        <f t="shared" si="13"/>
      </c>
      <c r="I64" s="1">
        <f t="shared" si="14"/>
      </c>
    </row>
    <row r="65" spans="1:9" ht="12.75">
      <c r="A65" s="2">
        <f t="shared" si="15"/>
        <v>10</v>
      </c>
      <c r="B65" s="9"/>
      <c r="C65" s="9"/>
      <c r="D65" s="10"/>
      <c r="E65" s="10"/>
      <c r="F65" s="4">
        <f t="shared" si="12"/>
      </c>
      <c r="G65" s="4">
        <f t="shared" si="12"/>
      </c>
      <c r="H65" s="4">
        <f t="shared" si="13"/>
      </c>
      <c r="I65" s="1">
        <f t="shared" si="14"/>
      </c>
    </row>
    <row r="66" spans="1:9" ht="12.75">
      <c r="A66" s="2">
        <f t="shared" si="15"/>
        <v>11</v>
      </c>
      <c r="B66" s="9"/>
      <c r="C66" s="9"/>
      <c r="D66" s="10"/>
      <c r="E66" s="10"/>
      <c r="F66" s="4">
        <f t="shared" si="12"/>
      </c>
      <c r="G66" s="4">
        <f t="shared" si="12"/>
      </c>
      <c r="H66" s="4">
        <f t="shared" si="13"/>
      </c>
      <c r="I66" s="1">
        <f t="shared" si="14"/>
      </c>
    </row>
    <row r="67" spans="1:9" ht="12.75">
      <c r="A67" s="2">
        <f t="shared" si="15"/>
        <v>12</v>
      </c>
      <c r="B67" s="9"/>
      <c r="C67" s="9"/>
      <c r="D67" s="10"/>
      <c r="E67" s="10"/>
      <c r="F67" s="4">
        <f t="shared" si="12"/>
      </c>
      <c r="G67" s="4">
        <f t="shared" si="12"/>
      </c>
      <c r="H67" s="4">
        <f t="shared" si="13"/>
      </c>
      <c r="I67" s="1">
        <f t="shared" si="14"/>
      </c>
    </row>
    <row r="68" spans="1:9" ht="12.75">
      <c r="A68" s="2">
        <f t="shared" si="15"/>
        <v>13</v>
      </c>
      <c r="B68" s="9"/>
      <c r="C68" s="9"/>
      <c r="D68" s="10"/>
      <c r="E68" s="10"/>
      <c r="F68" s="4">
        <f t="shared" si="12"/>
      </c>
      <c r="G68" s="4">
        <f t="shared" si="12"/>
      </c>
      <c r="H68" s="4">
        <f t="shared" si="13"/>
      </c>
      <c r="I68" s="1">
        <f t="shared" si="14"/>
      </c>
    </row>
    <row r="69" spans="1:9" ht="12.75">
      <c r="A69" s="2">
        <f t="shared" si="15"/>
        <v>14</v>
      </c>
      <c r="B69" s="9"/>
      <c r="C69" s="9"/>
      <c r="D69" s="10"/>
      <c r="E69" s="10"/>
      <c r="F69" s="4">
        <f aca="true" t="shared" si="16" ref="F69:G80">IF($D69&gt;0,IF(AND($D69&lt;&gt;"F",$D69&lt;&gt;"U"),E69,0),"")</f>
      </c>
      <c r="G69" s="4">
        <f t="shared" si="16"/>
      </c>
      <c r="H69" s="4">
        <f aca="true" t="shared" si="17" ref="H69:H80">IF(E69&gt;0,VLOOKUP(D69,$K$4:$L$15,2,FALSE),"")</f>
      </c>
      <c r="I69" s="1">
        <f aca="true" t="shared" si="18" ref="I69:I80">IF(E69&gt;0,E69*H69,"")</f>
      </c>
    </row>
    <row r="70" spans="1:9" ht="12.75">
      <c r="A70" s="2">
        <f t="shared" si="15"/>
        <v>15</v>
      </c>
      <c r="B70" s="7"/>
      <c r="C70" s="7"/>
      <c r="D70" s="8"/>
      <c r="E70" s="8"/>
      <c r="F70" s="4">
        <f t="shared" si="16"/>
      </c>
      <c r="G70" s="4">
        <f t="shared" si="16"/>
      </c>
      <c r="H70" s="4">
        <f t="shared" si="17"/>
      </c>
      <c r="I70" s="1">
        <f t="shared" si="18"/>
      </c>
    </row>
    <row r="71" spans="1:9" ht="12.75">
      <c r="A71" s="2">
        <f t="shared" si="15"/>
        <v>16</v>
      </c>
      <c r="B71" s="7"/>
      <c r="C71" s="7"/>
      <c r="D71" s="8"/>
      <c r="E71" s="8"/>
      <c r="F71" s="4">
        <f t="shared" si="16"/>
      </c>
      <c r="G71" s="4">
        <f t="shared" si="16"/>
      </c>
      <c r="H71" s="4">
        <f t="shared" si="17"/>
      </c>
      <c r="I71" s="1">
        <f t="shared" si="18"/>
      </c>
    </row>
    <row r="72" spans="1:9" ht="12.75">
      <c r="A72" s="2">
        <f t="shared" si="15"/>
        <v>17</v>
      </c>
      <c r="B72" s="9"/>
      <c r="C72" s="9"/>
      <c r="D72" s="10"/>
      <c r="E72" s="10"/>
      <c r="F72" s="4">
        <f t="shared" si="16"/>
      </c>
      <c r="G72" s="4">
        <f t="shared" si="16"/>
      </c>
      <c r="H72" s="4">
        <f t="shared" si="17"/>
      </c>
      <c r="I72" s="1">
        <f t="shared" si="18"/>
      </c>
    </row>
    <row r="73" spans="1:9" ht="12.75">
      <c r="A73" s="2">
        <f t="shared" si="15"/>
        <v>18</v>
      </c>
      <c r="B73" s="9"/>
      <c r="C73" s="9"/>
      <c r="D73" s="10"/>
      <c r="E73" s="10"/>
      <c r="F73" s="4">
        <f t="shared" si="16"/>
      </c>
      <c r="G73" s="4">
        <f t="shared" si="16"/>
      </c>
      <c r="H73" s="4">
        <f t="shared" si="17"/>
      </c>
      <c r="I73" s="1">
        <f t="shared" si="18"/>
      </c>
    </row>
    <row r="74" spans="1:9" ht="12.75">
      <c r="A74" s="2">
        <f t="shared" si="15"/>
        <v>19</v>
      </c>
      <c r="B74" s="9"/>
      <c r="C74" s="9"/>
      <c r="D74" s="10"/>
      <c r="E74" s="10"/>
      <c r="F74" s="4">
        <f t="shared" si="16"/>
      </c>
      <c r="G74" s="4">
        <f t="shared" si="16"/>
      </c>
      <c r="H74" s="4">
        <f t="shared" si="17"/>
      </c>
      <c r="I74" s="1">
        <f t="shared" si="18"/>
      </c>
    </row>
    <row r="75" spans="1:9" ht="12.75">
      <c r="A75" s="2">
        <f>A74+1</f>
        <v>20</v>
      </c>
      <c r="B75" s="9"/>
      <c r="C75" s="9"/>
      <c r="D75" s="10"/>
      <c r="E75" s="10"/>
      <c r="F75" s="4">
        <f t="shared" si="16"/>
      </c>
      <c r="G75" s="4">
        <f t="shared" si="16"/>
      </c>
      <c r="H75" s="4">
        <f t="shared" si="17"/>
      </c>
      <c r="I75" s="1">
        <f t="shared" si="18"/>
      </c>
    </row>
    <row r="76" spans="1:9" ht="12.75">
      <c r="A76" s="2">
        <f t="shared" si="15"/>
        <v>21</v>
      </c>
      <c r="B76" s="9"/>
      <c r="C76" s="9"/>
      <c r="D76" s="10"/>
      <c r="E76" s="10"/>
      <c r="F76" s="4">
        <f t="shared" si="16"/>
      </c>
      <c r="G76" s="4">
        <f t="shared" si="16"/>
      </c>
      <c r="H76" s="4">
        <f t="shared" si="17"/>
      </c>
      <c r="I76" s="1">
        <f t="shared" si="18"/>
      </c>
    </row>
    <row r="77" spans="1:9" ht="12.75">
      <c r="A77" s="2">
        <f t="shared" si="15"/>
        <v>22</v>
      </c>
      <c r="B77" s="9"/>
      <c r="C77" s="9"/>
      <c r="D77" s="10"/>
      <c r="E77" s="10"/>
      <c r="F77" s="4">
        <f t="shared" si="16"/>
      </c>
      <c r="G77" s="4">
        <f t="shared" si="16"/>
      </c>
      <c r="H77" s="4">
        <f t="shared" si="17"/>
      </c>
      <c r="I77" s="1">
        <f t="shared" si="18"/>
      </c>
    </row>
    <row r="78" spans="1:9" ht="12.75">
      <c r="A78" s="2">
        <f t="shared" si="15"/>
        <v>23</v>
      </c>
      <c r="B78" s="9"/>
      <c r="C78" s="9"/>
      <c r="D78" s="10"/>
      <c r="E78" s="10"/>
      <c r="F78" s="4">
        <f t="shared" si="16"/>
      </c>
      <c r="G78" s="4">
        <f t="shared" si="16"/>
      </c>
      <c r="H78" s="4">
        <f t="shared" si="17"/>
      </c>
      <c r="I78" s="1">
        <f t="shared" si="18"/>
      </c>
    </row>
    <row r="79" spans="1:9" ht="12.75">
      <c r="A79" s="2">
        <f t="shared" si="15"/>
        <v>24</v>
      </c>
      <c r="B79" s="9"/>
      <c r="C79" s="9"/>
      <c r="D79" s="10"/>
      <c r="E79" s="10"/>
      <c r="F79" s="4">
        <f t="shared" si="16"/>
      </c>
      <c r="G79" s="4">
        <f t="shared" si="16"/>
      </c>
      <c r="H79" s="4">
        <f t="shared" si="17"/>
      </c>
      <c r="I79" s="1">
        <f t="shared" si="18"/>
      </c>
    </row>
    <row r="80" spans="1:9" ht="13.5" thickBot="1">
      <c r="A80" s="2">
        <f t="shared" si="15"/>
        <v>25</v>
      </c>
      <c r="B80" s="9"/>
      <c r="C80" s="9"/>
      <c r="D80" s="10"/>
      <c r="E80" s="10"/>
      <c r="F80" s="4">
        <f t="shared" si="16"/>
      </c>
      <c r="G80" s="4">
        <f t="shared" si="16"/>
      </c>
      <c r="H80" s="4">
        <f t="shared" si="17"/>
      </c>
      <c r="I80" s="1">
        <f t="shared" si="18"/>
      </c>
    </row>
    <row r="81" spans="3:9" ht="13.5" thickBot="1">
      <c r="C81" s="27" t="s">
        <v>19</v>
      </c>
      <c r="D81" s="6"/>
      <c r="E81" s="13">
        <f>SUM(E56:E80)</f>
        <v>0</v>
      </c>
      <c r="F81" s="13">
        <f>SUM(F56:F80)</f>
        <v>0</v>
      </c>
      <c r="G81" s="13">
        <f>SUM(G56:G80)</f>
        <v>0</v>
      </c>
      <c r="H81" s="6"/>
      <c r="I81" s="11">
        <f>SUM(I56:I80)</f>
        <v>0</v>
      </c>
    </row>
    <row r="82" spans="4:9" ht="13.5" thickBot="1">
      <c r="D82" s="2" t="s">
        <v>14</v>
      </c>
      <c r="E82" s="2"/>
      <c r="F82" s="2"/>
      <c r="G82" s="2"/>
      <c r="H82" s="2"/>
      <c r="I82" s="12">
        <f>IF(G81&gt;0,I81/G81,"")</f>
      </c>
    </row>
    <row r="83" spans="3:9" ht="13.5" thickBot="1">
      <c r="C83" s="27" t="s">
        <v>35</v>
      </c>
      <c r="E83" s="34"/>
      <c r="F83" s="33">
        <f>F49+F81</f>
        <v>0</v>
      </c>
      <c r="I83" s="30"/>
    </row>
    <row r="84" spans="4:9" ht="13.5" thickBot="1">
      <c r="D84" s="2" t="s">
        <v>18</v>
      </c>
      <c r="I84" s="14">
        <f>IF((G49+G81)&gt;0,(I49+I81)/(G81+G49),"")</f>
      </c>
    </row>
    <row r="85" spans="2:3" ht="12.75">
      <c r="B85" s="2" t="s">
        <v>42</v>
      </c>
      <c r="C85" s="35">
        <f>IF(AND(F83&gt;0,F83,C86="",C87="",C88=""),"ELIGIBLE FOR HONOURS","")</f>
      </c>
    </row>
    <row r="86" ht="12.75">
      <c r="C86" s="21">
        <f>IF(AND(F49+F81&lt;30,F49+F81&gt;0),"Not Eligible for Honours: Less than 30 Credit Hours","")</f>
      </c>
    </row>
    <row r="87" ht="12.75">
      <c r="C87" s="21">
        <f>IF(AND(I50&gt;0,I50&lt;3),"Not Eligible for Honours: Less than 3.0 GPA in Hons Subject","")</f>
      </c>
    </row>
    <row r="88" ht="12.75">
      <c r="C88" s="21">
        <f>IF(AND(I82&gt;0,I82&lt;2.5),"Not Eligible for Honours: Less than 2.5 GPA in non-Hons","")</f>
      </c>
    </row>
  </sheetData>
  <sheetProtection/>
  <mergeCells count="1">
    <mergeCell ref="E1:H1"/>
  </mergeCells>
  <printOptions/>
  <pageMargins left="0.75" right="0.75" top="0.51" bottom="0.49" header="0.5" footer="0.5"/>
  <pageSetup fitToHeight="1" fitToWidth="1" horizontalDpi="600" verticalDpi="600" orientation="portrait" scale="86" r:id="rId1"/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Babcock-T</dc:creator>
  <cp:keywords/>
  <dc:description/>
  <cp:lastModifiedBy>Carolynn Smallwood</cp:lastModifiedBy>
  <cp:lastPrinted>2011-07-11T14:31:42Z</cp:lastPrinted>
  <dcterms:created xsi:type="dcterms:W3CDTF">2008-07-21T20:51:11Z</dcterms:created>
  <dcterms:modified xsi:type="dcterms:W3CDTF">2023-06-15T16:37:58Z</dcterms:modified>
  <cp:category/>
  <cp:version/>
  <cp:contentType/>
  <cp:contentStatus/>
</cp:coreProperties>
</file>